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ccwy.sharepoint.com/sites/HSWNURS/Shared Documents/DWilliams/NURSING/DHYG points Calculator/"/>
    </mc:Choice>
  </mc:AlternateContent>
  <xr:revisionPtr revIDLastSave="0" documentId="8_{B3DAE4D4-C6FA-4A08-9168-62C5047FAA32}" xr6:coauthVersionLast="36" xr6:coauthVersionMax="36" xr10:uidLastSave="{00000000-0000-0000-0000-000000000000}"/>
  <bookViews>
    <workbookView xWindow="0" yWindow="0" windowWidth="28800" windowHeight="11325" xr2:uid="{4BDE1525-6E45-425C-8F7F-E139B98B78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s="1"/>
  <c r="F16" i="1"/>
  <c r="G16" i="1" s="1"/>
  <c r="F15" i="1"/>
  <c r="G15" i="1" s="1"/>
  <c r="F14" i="1"/>
  <c r="G14" i="1" s="1"/>
  <c r="F13" i="1"/>
  <c r="G13" i="1" s="1"/>
  <c r="F9" i="1"/>
  <c r="G9" i="1" s="1"/>
  <c r="F8" i="1"/>
  <c r="G8" i="1" s="1"/>
  <c r="F7" i="1"/>
  <c r="G7" i="1" s="1"/>
  <c r="F6" i="1"/>
  <c r="B26" i="1"/>
  <c r="B25" i="1"/>
  <c r="B24" i="1"/>
  <c r="B23" i="1"/>
  <c r="B22" i="1"/>
  <c r="D18" i="1"/>
  <c r="D10" i="1"/>
  <c r="G18" i="1" l="1"/>
  <c r="G19" i="1" s="1"/>
  <c r="F18" i="1"/>
  <c r="F10" i="1"/>
  <c r="G6" i="1"/>
  <c r="G10" i="1" s="1"/>
  <c r="G11" i="1" s="1"/>
</calcChain>
</file>

<file path=xl/sharedStrings.xml><?xml version="1.0" encoding="utf-8"?>
<sst xmlns="http://schemas.openxmlformats.org/spreadsheetml/2006/main" count="95" uniqueCount="90">
  <si>
    <t>Dental Hygiene GPA Calculator</t>
  </si>
  <si>
    <t>Science Courses</t>
  </si>
  <si>
    <t>Credits</t>
  </si>
  <si>
    <t>Grade</t>
  </si>
  <si>
    <t>Value of Grade</t>
  </si>
  <si>
    <t>Points</t>
  </si>
  <si>
    <t>Intro to Chem 1000 or higher</t>
  </si>
  <si>
    <t>A</t>
  </si>
  <si>
    <t>B</t>
  </si>
  <si>
    <t>Anatomy or A &amp; P I</t>
  </si>
  <si>
    <t>C</t>
  </si>
  <si>
    <t>Physiology or A &amp; P II</t>
  </si>
  <si>
    <t>Medical Microbiology</t>
  </si>
  <si>
    <t>TOTAL</t>
  </si>
  <si>
    <t>SCIENCE GPA</t>
  </si>
  <si>
    <t>General Studies Courses</t>
  </si>
  <si>
    <t>English 1010</t>
  </si>
  <si>
    <t>College Algebra or higher</t>
  </si>
  <si>
    <t>Sociological Principles</t>
  </si>
  <si>
    <t>General Psychology</t>
  </si>
  <si>
    <t>Public Speaking</t>
  </si>
  <si>
    <t>GENERAL STUDIES GPA</t>
  </si>
  <si>
    <t>LETTER</t>
  </si>
  <si>
    <t>D</t>
  </si>
  <si>
    <t>F</t>
  </si>
  <si>
    <t>VALUE</t>
  </si>
  <si>
    <t>SCIENCE GRADE POINT AVERAGE</t>
  </si>
  <si>
    <t>General Studies Grade Point Average</t>
  </si>
  <si>
    <t xml:space="preserve">2.55 = 0.75 </t>
  </si>
  <si>
    <t>2.80 = 4.50</t>
  </si>
  <si>
    <t>3.05 = 8.25</t>
  </si>
  <si>
    <t>3.30 = 12.00</t>
  </si>
  <si>
    <t>3.55 = 15.75</t>
  </si>
  <si>
    <t>3.80 = 19.50</t>
  </si>
  <si>
    <t>2.55 = 0.50</t>
  </si>
  <si>
    <t>2.80 = 3.00</t>
  </si>
  <si>
    <t>3.05 = 5.50 pts</t>
  </si>
  <si>
    <t>3.30 = 8.00 pts</t>
  </si>
  <si>
    <t>3.55 = 10.50 pts</t>
  </si>
  <si>
    <t>3.80 = 13.00 pts</t>
  </si>
  <si>
    <t>2.60 = 1.50</t>
  </si>
  <si>
    <t>2.85 = 5.25</t>
  </si>
  <si>
    <t>3.10 = 9.00</t>
  </si>
  <si>
    <t>3.35 = 12.75</t>
  </si>
  <si>
    <t>3.60 = 16.50</t>
  </si>
  <si>
    <t>3.85 = 20.25</t>
  </si>
  <si>
    <t>2.60 = 1.00</t>
  </si>
  <si>
    <t>2.85 = 3.50</t>
  </si>
  <si>
    <t>3.10 = 6.00 pts</t>
  </si>
  <si>
    <t>3.35 = 8.50 pts</t>
  </si>
  <si>
    <t>3.60 = 11.00pts</t>
  </si>
  <si>
    <t>3.85 = 13.50 pts</t>
  </si>
  <si>
    <t>2.65 = 2.25</t>
  </si>
  <si>
    <t>2.90 = 6.00</t>
  </si>
  <si>
    <t>3.15 = 9.75</t>
  </si>
  <si>
    <t>3.40 = 13.50</t>
  </si>
  <si>
    <t>3.65 = 17.25</t>
  </si>
  <si>
    <t>3.90 = 21.00</t>
  </si>
  <si>
    <t>2.65 = 1.50</t>
  </si>
  <si>
    <t>2.90 = 4.00</t>
  </si>
  <si>
    <t>3.15 = 6.50 pts</t>
  </si>
  <si>
    <t>3.40 = 9.00 pts</t>
  </si>
  <si>
    <t>3.65 = 11.50 pts</t>
  </si>
  <si>
    <t>3.90 = 14.00 pts</t>
  </si>
  <si>
    <t>2.70 = 3.00</t>
  </si>
  <si>
    <t>2.95 = 6.75</t>
  </si>
  <si>
    <t>3.20 = 10.50</t>
  </si>
  <si>
    <t>3.45 = 14.25</t>
  </si>
  <si>
    <t>3.70 = 18.00</t>
  </si>
  <si>
    <t>3.95 = 21.75</t>
  </si>
  <si>
    <t>2.70 = 2.00</t>
  </si>
  <si>
    <t>2.95 = 4.50</t>
  </si>
  <si>
    <t>3.20 = 7.00 pts</t>
  </si>
  <si>
    <t>3.45 = 9.50 pts</t>
  </si>
  <si>
    <t>3.70 = 12.00 pts</t>
  </si>
  <si>
    <t>3.95 = 14.50 pts</t>
  </si>
  <si>
    <t>2.75 = 3.75</t>
  </si>
  <si>
    <t>3.00 = 7.50</t>
  </si>
  <si>
    <t>3.25 = 11.25</t>
  </si>
  <si>
    <t>3.50 = 15.00</t>
  </si>
  <si>
    <t>3.75 = 18.75</t>
  </si>
  <si>
    <t>4.00 = 22.50</t>
  </si>
  <si>
    <t>2.75 = 2.50</t>
  </si>
  <si>
    <t>3.00 = 5.00</t>
  </si>
  <si>
    <t>3.25 = 7.50 pts</t>
  </si>
  <si>
    <t>3.50 = 10.00 pts</t>
  </si>
  <si>
    <t>3.75 = 12.50 pts</t>
  </si>
  <si>
    <t>4.00 = 15.00 pts</t>
  </si>
  <si>
    <t>Instructions:</t>
  </si>
  <si>
    <t>This chart is designed to help you understand your points based off your GPA for Science prerequisite courses and General studies prerequistie courses.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</si>
</sst>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7" xfId="0" applyFont="1" applyBorder="1"/>
    <xf numFmtId="0" fontId="1" fillId="0" borderId="7" xfId="0" applyFont="1" applyFill="1" applyBorder="1"/>
    <xf numFmtId="0" fontId="0" fillId="2" borderId="11" xfId="0" applyFill="1" applyBorder="1"/>
    <xf numFmtId="0" fontId="0" fillId="0" borderId="11" xfId="0" applyBorder="1"/>
    <xf numFmtId="0" fontId="0" fillId="0" borderId="11" xfId="0" applyFill="1" applyBorder="1"/>
    <xf numFmtId="0" fontId="0" fillId="0" borderId="11" xfId="0" applyFill="1" applyBorder="1" applyAlignment="1"/>
    <xf numFmtId="0" fontId="1" fillId="0" borderId="10" xfId="0" applyFont="1" applyFill="1" applyBorder="1" applyAlignment="1"/>
    <xf numFmtId="0" fontId="1" fillId="0" borderId="11" xfId="0" applyFont="1" applyBorder="1"/>
    <xf numFmtId="0" fontId="0" fillId="4" borderId="11" xfId="0" applyFill="1" applyBorder="1"/>
    <xf numFmtId="0" fontId="0" fillId="0" borderId="11" xfId="0" applyBorder="1" applyAlignment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11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6E0B4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BC40-5943-4F69-9C49-676E792AA51E}">
  <dimension ref="A1:M32"/>
  <sheetViews>
    <sheetView tabSelected="1" workbookViewId="0">
      <selection activeCell="D13" sqref="D13"/>
    </sheetView>
  </sheetViews>
  <sheetFormatPr defaultRowHeight="15" x14ac:dyDescent="0.25"/>
  <cols>
    <col min="8" max="8" width="10.42578125" bestFit="1" customWidth="1"/>
    <col min="9" max="9" width="10" bestFit="1" customWidth="1"/>
    <col min="10" max="10" width="13.28515625" bestFit="1" customWidth="1"/>
    <col min="11" max="13" width="14.28515625" bestFit="1" customWidth="1"/>
    <col min="14" max="14" width="11" bestFit="1" customWidth="1"/>
    <col min="16" max="17" width="10" bestFit="1" customWidth="1"/>
    <col min="18" max="18" width="13.28515625" bestFit="1" customWidth="1"/>
    <col min="19" max="21" width="14.28515625" bestFit="1" customWidth="1"/>
  </cols>
  <sheetData>
    <row r="1" spans="1:7" x14ac:dyDescent="0.25">
      <c r="A1" t="s">
        <v>88</v>
      </c>
    </row>
    <row r="2" spans="1:7" x14ac:dyDescent="0.25">
      <c r="A2" t="s">
        <v>89</v>
      </c>
    </row>
    <row r="3" spans="1:7" ht="15.75" thickBot="1" x14ac:dyDescent="0.3"/>
    <row r="4" spans="1:7" ht="15.75" thickBot="1" x14ac:dyDescent="0.3">
      <c r="A4" s="35" t="s">
        <v>0</v>
      </c>
      <c r="B4" s="36"/>
      <c r="C4" s="36"/>
      <c r="D4" s="36"/>
      <c r="E4" s="36"/>
      <c r="F4" s="36"/>
      <c r="G4" s="37"/>
    </row>
    <row r="5" spans="1:7" x14ac:dyDescent="0.25">
      <c r="A5" s="38" t="s">
        <v>1</v>
      </c>
      <c r="B5" s="39"/>
      <c r="C5" s="40"/>
      <c r="D5" s="1" t="s">
        <v>2</v>
      </c>
      <c r="E5" s="1" t="s">
        <v>3</v>
      </c>
      <c r="F5" s="1" t="s">
        <v>4</v>
      </c>
      <c r="G5" s="2" t="s">
        <v>5</v>
      </c>
    </row>
    <row r="6" spans="1:7" x14ac:dyDescent="0.25">
      <c r="A6" s="30" t="s">
        <v>6</v>
      </c>
      <c r="B6" s="31"/>
      <c r="C6" s="32"/>
      <c r="D6" s="3"/>
      <c r="E6" s="4"/>
      <c r="F6" s="4" t="e">
        <f>VLOOKUP(E6,A22:B26,2,FALSE)</f>
        <v>#N/A</v>
      </c>
      <c r="G6" s="5" t="e">
        <f t="shared" ref="G6:G9" si="0">D6*F6</f>
        <v>#N/A</v>
      </c>
    </row>
    <row r="7" spans="1:7" x14ac:dyDescent="0.25">
      <c r="A7" s="30" t="s">
        <v>9</v>
      </c>
      <c r="B7" s="31"/>
      <c r="C7" s="32"/>
      <c r="D7" s="3"/>
      <c r="E7" s="4"/>
      <c r="F7" s="4" t="e">
        <f>VLOOKUP(E7,A22:B26,2,FALSE)</f>
        <v>#N/A</v>
      </c>
      <c r="G7" s="4" t="e">
        <f t="shared" si="0"/>
        <v>#N/A</v>
      </c>
    </row>
    <row r="8" spans="1:7" x14ac:dyDescent="0.25">
      <c r="A8" s="30" t="s">
        <v>11</v>
      </c>
      <c r="B8" s="31"/>
      <c r="C8" s="32"/>
      <c r="D8" s="3"/>
      <c r="E8" s="4"/>
      <c r="F8" s="4" t="e">
        <f>VLOOKUP(E8,A22:B26,2,FALSE)</f>
        <v>#N/A</v>
      </c>
      <c r="G8" s="4" t="e">
        <f t="shared" si="0"/>
        <v>#N/A</v>
      </c>
    </row>
    <row r="9" spans="1:7" x14ac:dyDescent="0.25">
      <c r="A9" s="30" t="s">
        <v>12</v>
      </c>
      <c r="B9" s="31"/>
      <c r="C9" s="32"/>
      <c r="D9" s="3"/>
      <c r="E9" s="4"/>
      <c r="F9" s="4" t="e">
        <f>VLOOKUP(E9,A22:B26,2,FALSE)</f>
        <v>#N/A</v>
      </c>
      <c r="G9" s="4" t="e">
        <f t="shared" si="0"/>
        <v>#N/A</v>
      </c>
    </row>
    <row r="10" spans="1:7" x14ac:dyDescent="0.25">
      <c r="A10" s="33"/>
      <c r="B10" s="34"/>
      <c r="C10" s="34"/>
      <c r="D10" s="6">
        <f>D6+D7+D8+D9</f>
        <v>0</v>
      </c>
      <c r="E10" s="7" t="s">
        <v>13</v>
      </c>
      <c r="F10" s="8" t="e">
        <f>SUM(F6:F9)</f>
        <v>#N/A</v>
      </c>
      <c r="G10" s="8" t="e">
        <f>SUM(G6:G9)</f>
        <v>#N/A</v>
      </c>
    </row>
    <row r="11" spans="1:7" x14ac:dyDescent="0.25">
      <c r="A11" s="18" t="s">
        <v>14</v>
      </c>
      <c r="B11" s="19"/>
      <c r="C11" s="19"/>
      <c r="D11" s="19"/>
      <c r="E11" s="19"/>
      <c r="F11" s="20"/>
      <c r="G11" s="13" t="e">
        <f>G10/D10</f>
        <v>#N/A</v>
      </c>
    </row>
    <row r="12" spans="1:7" x14ac:dyDescent="0.25">
      <c r="A12" s="24" t="s">
        <v>15</v>
      </c>
      <c r="B12" s="25"/>
      <c r="C12" s="26"/>
      <c r="D12" s="8" t="s">
        <v>2</v>
      </c>
      <c r="E12" s="8" t="s">
        <v>3</v>
      </c>
      <c r="F12" s="8" t="s">
        <v>4</v>
      </c>
      <c r="G12" s="8" t="s">
        <v>5</v>
      </c>
    </row>
    <row r="13" spans="1:7" x14ac:dyDescent="0.25">
      <c r="A13" s="27" t="s">
        <v>16</v>
      </c>
      <c r="B13" s="28"/>
      <c r="C13" s="29"/>
      <c r="D13" s="9"/>
      <c r="E13" s="4"/>
      <c r="F13" s="4" t="e">
        <f>VLOOKUP(E13,A22:B26,2,FALSE)</f>
        <v>#N/A</v>
      </c>
      <c r="G13" s="4" t="e">
        <f>D13*F13</f>
        <v>#N/A</v>
      </c>
    </row>
    <row r="14" spans="1:7" x14ac:dyDescent="0.25">
      <c r="A14" s="27" t="s">
        <v>17</v>
      </c>
      <c r="B14" s="28"/>
      <c r="C14" s="29"/>
      <c r="D14" s="9"/>
      <c r="E14" s="4"/>
      <c r="F14" s="4" t="e">
        <f>VLOOKUP(E14,A22:B26,2,FALSE)</f>
        <v>#N/A</v>
      </c>
      <c r="G14" s="4" t="e">
        <f>D14*F14</f>
        <v>#N/A</v>
      </c>
    </row>
    <row r="15" spans="1:7" x14ac:dyDescent="0.25">
      <c r="A15" s="27" t="s">
        <v>18</v>
      </c>
      <c r="B15" s="28"/>
      <c r="C15" s="29"/>
      <c r="D15" s="9"/>
      <c r="E15" s="4"/>
      <c r="F15" s="4" t="e">
        <f>VLOOKUP(E15,A22:B26,2,FALSE)</f>
        <v>#N/A</v>
      </c>
      <c r="G15" s="4" t="e">
        <f>D15*F15</f>
        <v>#N/A</v>
      </c>
    </row>
    <row r="16" spans="1:7" x14ac:dyDescent="0.25">
      <c r="A16" s="27" t="s">
        <v>19</v>
      </c>
      <c r="B16" s="28"/>
      <c r="C16" s="29"/>
      <c r="D16" s="9"/>
      <c r="E16" s="4"/>
      <c r="F16" s="4" t="e">
        <f>VLOOKUP(E16,A22:B26,2,FALSE)</f>
        <v>#N/A</v>
      </c>
      <c r="G16" s="4" t="e">
        <f>D16*F16</f>
        <v>#N/A</v>
      </c>
    </row>
    <row r="17" spans="1:13" x14ac:dyDescent="0.25">
      <c r="A17" s="27" t="s">
        <v>20</v>
      </c>
      <c r="B17" s="28"/>
      <c r="C17" s="29"/>
      <c r="D17" s="9"/>
      <c r="E17" s="4"/>
      <c r="F17" s="4" t="e">
        <f>VLOOKUP(E17,A22:B26,2,FALSE)</f>
        <v>#N/A</v>
      </c>
      <c r="G17" s="4" t="e">
        <f>D17*F17</f>
        <v>#N/A</v>
      </c>
    </row>
    <row r="18" spans="1:13" x14ac:dyDescent="0.25">
      <c r="A18" s="16"/>
      <c r="B18" s="17"/>
      <c r="C18" s="17"/>
      <c r="D18" s="10">
        <f>D13+D14+D15+D16+D17</f>
        <v>0</v>
      </c>
      <c r="E18" s="8" t="s">
        <v>13</v>
      </c>
      <c r="F18" s="8" t="e">
        <f>F13+F14+F15+F16+F17</f>
        <v>#N/A</v>
      </c>
      <c r="G18" s="8" t="e">
        <f>G13+G14+G15+G16+G17</f>
        <v>#N/A</v>
      </c>
    </row>
    <row r="19" spans="1:13" x14ac:dyDescent="0.25">
      <c r="A19" s="11" t="s">
        <v>21</v>
      </c>
      <c r="B19" s="12"/>
      <c r="C19" s="12"/>
      <c r="D19" s="12"/>
      <c r="E19" s="12"/>
      <c r="F19" s="14"/>
      <c r="G19" s="15" t="e">
        <f>G18/D18</f>
        <v>#N/A</v>
      </c>
    </row>
    <row r="21" spans="1:13" x14ac:dyDescent="0.25">
      <c r="A21" s="4" t="s">
        <v>22</v>
      </c>
      <c r="B21" s="4" t="s">
        <v>25</v>
      </c>
      <c r="H21" s="18" t="s">
        <v>26</v>
      </c>
      <c r="I21" s="19"/>
      <c r="J21" s="19"/>
      <c r="K21" s="19"/>
      <c r="L21" s="19"/>
      <c r="M21" s="20"/>
    </row>
    <row r="22" spans="1:13" x14ac:dyDescent="0.25">
      <c r="A22" s="4" t="s">
        <v>7</v>
      </c>
      <c r="B22" s="4">
        <f>CODE(A22)-61</f>
        <v>4</v>
      </c>
      <c r="H22" s="4" t="s">
        <v>28</v>
      </c>
      <c r="I22" s="4" t="s">
        <v>29</v>
      </c>
      <c r="J22" s="4" t="s">
        <v>30</v>
      </c>
      <c r="K22" s="4" t="s">
        <v>31</v>
      </c>
      <c r="L22" s="4" t="s">
        <v>32</v>
      </c>
      <c r="M22" s="4" t="s">
        <v>33</v>
      </c>
    </row>
    <row r="23" spans="1:13" x14ac:dyDescent="0.25">
      <c r="A23" s="4" t="s">
        <v>8</v>
      </c>
      <c r="B23" s="4">
        <f>CODE(A23)-63</f>
        <v>3</v>
      </c>
      <c r="H23" s="4" t="s">
        <v>40</v>
      </c>
      <c r="I23" s="4" t="s">
        <v>41</v>
      </c>
      <c r="J23" s="4" t="s">
        <v>42</v>
      </c>
      <c r="K23" s="4" t="s">
        <v>43</v>
      </c>
      <c r="L23" s="4" t="s">
        <v>44</v>
      </c>
      <c r="M23" s="4" t="s">
        <v>45</v>
      </c>
    </row>
    <row r="24" spans="1:13" x14ac:dyDescent="0.25">
      <c r="A24" s="4" t="s">
        <v>10</v>
      </c>
      <c r="B24" s="4">
        <f>CODE(A24)-65</f>
        <v>2</v>
      </c>
      <c r="H24" s="4" t="s">
        <v>52</v>
      </c>
      <c r="I24" s="4" t="s">
        <v>53</v>
      </c>
      <c r="J24" s="4" t="s">
        <v>54</v>
      </c>
      <c r="K24" s="4" t="s">
        <v>55</v>
      </c>
      <c r="L24" s="4" t="s">
        <v>56</v>
      </c>
      <c r="M24" s="4" t="s">
        <v>57</v>
      </c>
    </row>
    <row r="25" spans="1:13" x14ac:dyDescent="0.25">
      <c r="A25" s="4" t="s">
        <v>23</v>
      </c>
      <c r="B25" s="4">
        <f>CODE(A25)-67</f>
        <v>1</v>
      </c>
      <c r="H25" s="4" t="s">
        <v>64</v>
      </c>
      <c r="I25" s="4" t="s">
        <v>65</v>
      </c>
      <c r="J25" s="4" t="s">
        <v>66</v>
      </c>
      <c r="K25" s="4" t="s">
        <v>67</v>
      </c>
      <c r="L25" s="4" t="s">
        <v>68</v>
      </c>
      <c r="M25" s="4" t="s">
        <v>69</v>
      </c>
    </row>
    <row r="26" spans="1:13" x14ac:dyDescent="0.25">
      <c r="A26" s="4" t="s">
        <v>24</v>
      </c>
      <c r="B26" s="4">
        <f>CODE(A26)-70</f>
        <v>0</v>
      </c>
      <c r="H26" s="4" t="s">
        <v>76</v>
      </c>
      <c r="I26" s="4" t="s">
        <v>77</v>
      </c>
      <c r="J26" s="4" t="s">
        <v>78</v>
      </c>
      <c r="K26" s="4" t="s">
        <v>79</v>
      </c>
      <c r="L26" s="4" t="s">
        <v>80</v>
      </c>
      <c r="M26" s="4" t="s">
        <v>81</v>
      </c>
    </row>
    <row r="27" spans="1:13" x14ac:dyDescent="0.25">
      <c r="H27" s="21" t="s">
        <v>27</v>
      </c>
      <c r="I27" s="22"/>
      <c r="J27" s="22"/>
      <c r="K27" s="22"/>
      <c r="L27" s="22"/>
      <c r="M27" s="23"/>
    </row>
    <row r="28" spans="1:13" x14ac:dyDescent="0.25">
      <c r="H28" s="4" t="s">
        <v>34</v>
      </c>
      <c r="I28" s="4" t="s">
        <v>35</v>
      </c>
      <c r="J28" s="4" t="s">
        <v>36</v>
      </c>
      <c r="K28" s="4" t="s">
        <v>37</v>
      </c>
      <c r="L28" s="4" t="s">
        <v>38</v>
      </c>
      <c r="M28" s="10" t="s">
        <v>39</v>
      </c>
    </row>
    <row r="29" spans="1:13" x14ac:dyDescent="0.25">
      <c r="H29" s="4" t="s">
        <v>46</v>
      </c>
      <c r="I29" s="4" t="s">
        <v>47</v>
      </c>
      <c r="J29" s="4" t="s">
        <v>48</v>
      </c>
      <c r="K29" s="4" t="s">
        <v>49</v>
      </c>
      <c r="L29" s="4" t="s">
        <v>50</v>
      </c>
      <c r="M29" s="10" t="s">
        <v>51</v>
      </c>
    </row>
    <row r="30" spans="1:13" x14ac:dyDescent="0.25">
      <c r="H30" s="4" t="s">
        <v>58</v>
      </c>
      <c r="I30" s="4" t="s">
        <v>59</v>
      </c>
      <c r="J30" s="4" t="s">
        <v>60</v>
      </c>
      <c r="K30" s="4" t="s">
        <v>61</v>
      </c>
      <c r="L30" s="4" t="s">
        <v>62</v>
      </c>
      <c r="M30" s="10" t="s">
        <v>63</v>
      </c>
    </row>
    <row r="31" spans="1:13" x14ac:dyDescent="0.25">
      <c r="H31" s="4" t="s">
        <v>70</v>
      </c>
      <c r="I31" s="4" t="s">
        <v>71</v>
      </c>
      <c r="J31" s="4" t="s">
        <v>72</v>
      </c>
      <c r="K31" s="4" t="s">
        <v>73</v>
      </c>
      <c r="L31" s="4" t="s">
        <v>74</v>
      </c>
      <c r="M31" s="10" t="s">
        <v>75</v>
      </c>
    </row>
    <row r="32" spans="1:13" x14ac:dyDescent="0.25">
      <c r="H32" s="4" t="s">
        <v>82</v>
      </c>
      <c r="I32" s="4" t="s">
        <v>83</v>
      </c>
      <c r="J32" s="4" t="s">
        <v>84</v>
      </c>
      <c r="K32" s="4" t="s">
        <v>85</v>
      </c>
      <c r="L32" s="4" t="s">
        <v>86</v>
      </c>
      <c r="M32" s="10" t="s">
        <v>87</v>
      </c>
    </row>
  </sheetData>
  <mergeCells count="17">
    <mergeCell ref="A8:C8"/>
    <mergeCell ref="A9:C9"/>
    <mergeCell ref="A10:C10"/>
    <mergeCell ref="A11:F11"/>
    <mergeCell ref="A4:G4"/>
    <mergeCell ref="A5:C5"/>
    <mergeCell ref="A6:C6"/>
    <mergeCell ref="A7:C7"/>
    <mergeCell ref="A18:C18"/>
    <mergeCell ref="H21:M21"/>
    <mergeCell ref="H27:M27"/>
    <mergeCell ref="A12:C12"/>
    <mergeCell ref="A13:C13"/>
    <mergeCell ref="A14:C14"/>
    <mergeCell ref="A15:C15"/>
    <mergeCell ref="A16:C16"/>
    <mergeCell ref="A17:C17"/>
  </mergeCells>
  <conditionalFormatting sqref="D19">
    <cfRule type="containsText" dxfId="8" priority="11" operator="containsText" text="YES">
      <formula>NOT(ISERROR(SEARCH("YES",D19)))</formula>
    </cfRule>
  </conditionalFormatting>
  <conditionalFormatting sqref="E13:E17 E6:E9">
    <cfRule type="containsText" dxfId="7" priority="3" operator="containsText" text="F">
      <formula>NOT(ISERROR(SEARCH("F",E6)))</formula>
    </cfRule>
    <cfRule type="containsText" dxfId="6" priority="4" operator="containsText" text="C">
      <formula>NOT(ISERROR(SEARCH("C",E6)))</formula>
    </cfRule>
    <cfRule type="containsText" dxfId="5" priority="5" operator="containsText" text="D">
      <formula>NOT(ISERROR(SEARCH("D",E6)))</formula>
    </cfRule>
    <cfRule type="containsText" dxfId="4" priority="6" operator="containsText" text="C">
      <formula>NOT(ISERROR(SEARCH("C",E6)))</formula>
    </cfRule>
    <cfRule type="containsText" dxfId="3" priority="7" operator="containsText" text="B">
      <formula>NOT(ISERROR(SEARCH("B",E6)))</formula>
    </cfRule>
    <cfRule type="containsText" dxfId="2" priority="8" operator="containsText" text="A">
      <formula>NOT(ISERROR(SEARCH("A",E6)))</formula>
    </cfRule>
  </conditionalFormatting>
  <conditionalFormatting sqref="M22:M26">
    <cfRule type="containsText" dxfId="1" priority="2" operator="containsText" text="NO">
      <formula>NOT(ISERROR(SEARCH("NO",M22)))</formula>
    </cfRule>
  </conditionalFormatting>
  <conditionalFormatting sqref="L22:L26">
    <cfRule type="containsText" dxfId="0" priority="1" operator="containsText" text="YES">
      <formula>NOT(ISERROR(SEARCH("YES",L22)))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73E6B0CE911479C80D710F7CBD59F" ma:contentTypeVersion="12" ma:contentTypeDescription="Create a new document." ma:contentTypeScope="" ma:versionID="1c8511c0f3921c21a055f451499dfd42">
  <xsd:schema xmlns:xsd="http://www.w3.org/2001/XMLSchema" xmlns:xs="http://www.w3.org/2001/XMLSchema" xmlns:p="http://schemas.microsoft.com/office/2006/metadata/properties" xmlns:ns2="ed03f2f1-c615-4448-8888-43191c4019ce" xmlns:ns3="c2366e4c-8858-485a-9b47-c5b2a2b8f61a" targetNamespace="http://schemas.microsoft.com/office/2006/metadata/properties" ma:root="true" ma:fieldsID="21059387cf54ecf7957d7e476fd15812" ns2:_="" ns3:_="">
    <xsd:import namespace="ed03f2f1-c615-4448-8888-43191c4019ce"/>
    <xsd:import namespace="c2366e4c-8858-485a-9b47-c5b2a2b8f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3f2f1-c615-4448-8888-43191c401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66e4c-8858-485a-9b47-c5b2a2b8f6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8AAC55-BC67-42C9-B0F5-1643979A687D}">
  <ds:schemaRefs>
    <ds:schemaRef ds:uri="http://purl.org/dc/elements/1.1/"/>
    <ds:schemaRef ds:uri="http://schemas.microsoft.com/office/2006/metadata/properties"/>
    <ds:schemaRef ds:uri="ed03f2f1-c615-4448-8888-43191c4019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2366e4c-8858-485a-9b47-c5b2a2b8f61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7BD954-246C-4FDA-A0A8-FB988BC08A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4C7D3C-EABD-419B-95CA-E4B81ED3E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03f2f1-c615-4448-8888-43191c4019ce"/>
    <ds:schemaRef ds:uri="c2366e4c-8858-485a-9b47-c5b2a2b8f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Telander, Amber</dc:creator>
  <cp:lastModifiedBy>Williams, Dawn</cp:lastModifiedBy>
  <dcterms:created xsi:type="dcterms:W3CDTF">2022-04-20T15:39:22Z</dcterms:created>
  <dcterms:modified xsi:type="dcterms:W3CDTF">2022-04-22T19:59:39Z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0x0101004C673E6B0CE911479C80D710F7CBD59F</vt:lpwstr>
  </property>
</Properties>
</file>